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showInkAnnotation="0" autoCompressPictures="0"/>
  <bookViews>
    <workbookView xWindow="420" yWindow="140" windowWidth="20800" windowHeight="20740" tabRatio="500"/>
  </bookViews>
  <sheets>
    <sheet name="Sheet1" sheetId="1" r:id="rId1"/>
  </sheets>
  <definedNames>
    <definedName name="_xlnm.Print_Area" localSheetId="0">Sheet1!$A$1:$H$29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" l="1"/>
  <c r="D12" i="1"/>
  <c r="D11" i="1"/>
  <c r="D10" i="1"/>
  <c r="D9" i="1"/>
  <c r="D8" i="1"/>
  <c r="D7" i="1"/>
  <c r="D6" i="1"/>
  <c r="D5" i="1"/>
  <c r="D4" i="1"/>
  <c r="D3" i="1"/>
  <c r="C27" i="1"/>
  <c r="E27" i="1"/>
  <c r="G27" i="1"/>
  <c r="B27" i="1"/>
  <c r="D27" i="1"/>
  <c r="F27" i="1"/>
  <c r="H27" i="1"/>
  <c r="G26" i="1"/>
  <c r="F26" i="1"/>
  <c r="H26" i="1"/>
  <c r="G25" i="1"/>
  <c r="F25" i="1"/>
  <c r="H25" i="1"/>
  <c r="G24" i="1"/>
  <c r="F24" i="1"/>
  <c r="H24" i="1"/>
  <c r="G23" i="1"/>
  <c r="F23" i="1"/>
  <c r="H23" i="1"/>
  <c r="G22" i="1"/>
  <c r="F22" i="1"/>
  <c r="H22" i="1"/>
  <c r="G21" i="1"/>
  <c r="F21" i="1"/>
  <c r="H21" i="1"/>
  <c r="G20" i="1"/>
  <c r="F20" i="1"/>
  <c r="H20" i="1"/>
  <c r="G19" i="1"/>
  <c r="F19" i="1"/>
  <c r="H19" i="1"/>
  <c r="G18" i="1"/>
  <c r="F18" i="1"/>
  <c r="H18" i="1"/>
</calcChain>
</file>

<file path=xl/sharedStrings.xml><?xml version="1.0" encoding="utf-8"?>
<sst xmlns="http://schemas.openxmlformats.org/spreadsheetml/2006/main" count="36" uniqueCount="25">
  <si>
    <t>LIBRARY</t>
  </si>
  <si>
    <t>Central Michigan</t>
  </si>
  <si>
    <t>Ferris State</t>
  </si>
  <si>
    <t>Grand Valley</t>
  </si>
  <si>
    <t>Michigan Tech</t>
  </si>
  <si>
    <t>Northern Michigan</t>
  </si>
  <si>
    <t>Oakland University</t>
  </si>
  <si>
    <t>Saginaw Valley</t>
  </si>
  <si>
    <t>Wayne State</t>
  </si>
  <si>
    <t>Variance</t>
  </si>
  <si>
    <t>ALL Target Retentions</t>
  </si>
  <si>
    <t>ALL Final Retentions</t>
  </si>
  <si>
    <t>Target Retentions              MI-SPI Held by 1 or 2</t>
  </si>
  <si>
    <t>Final Retentions       MI-SPI Held by 1 or 2</t>
  </si>
  <si>
    <t>Target Retentions MI-SPI Held by 3+</t>
  </si>
  <si>
    <t>Final Retentions MI-SPI Held by 3+</t>
  </si>
  <si>
    <t>MI-SPI Total</t>
  </si>
  <si>
    <t>All Title-Holdings</t>
  </si>
  <si>
    <t>Retained Title-Holdings</t>
  </si>
  <si>
    <t>Retained Items</t>
  </si>
  <si>
    <t>% of all Title-Holdings</t>
  </si>
  <si>
    <t>`</t>
  </si>
  <si>
    <t>U of Michigan, Dearborn</t>
  </si>
  <si>
    <t>MI-SPI Target vs Final Retention Counts by Scenario</t>
  </si>
  <si>
    <t>MI-SPI Final Retention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</si>
</sst>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center" inden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indent="1"/>
    </xf>
    <xf numFmtId="0" fontId="0" fillId="2" borderId="5" xfId="0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0" fillId="3" borderId="2" xfId="0" applyNumberFormat="1" applyFill="1" applyBorder="1" applyAlignment="1">
      <alignment horizontal="center" vertical="center"/>
    </xf>
    <xf numFmtId="164" fontId="0" fillId="3" borderId="4" xfId="1" applyNumberFormat="1" applyFon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3" fontId="0" fillId="3" borderId="3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indent="1"/>
    </xf>
    <xf numFmtId="3" fontId="0" fillId="3" borderId="5" xfId="0" applyNumberFormat="1" applyFont="1" applyFill="1" applyBorder="1" applyAlignment="1">
      <alignment horizontal="center" vertical="center"/>
    </xf>
    <xf numFmtId="164" fontId="1" fillId="3" borderId="1" xfId="1" applyNumberFormat="1" applyFont="1" applyFill="1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  <xf numFmtId="3" fontId="0" fillId="3" borderId="6" xfId="0" applyNumberFormat="1" applyFont="1" applyFill="1" applyBorder="1" applyAlignment="1">
      <alignment horizontal="center" vertical="center"/>
    </xf>
  </cellXfs>
  <cellStyles count="2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  <cellStyle name="Percent" xfId="1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27"/>
  <sheetViews>
    <sheetView tabSelected="1" workbookViewId="0">
      <selection activeCell="I25" sqref="I25"/>
    </sheetView>
  </sheetViews>
  <sheetFormatPr baseColWidth="10" defaultRowHeight="15" x14ac:dyDescent="0"/>
  <cols>
    <col min="1" max="1" width="23.1640625" customWidth="1"/>
    <col min="2" max="2" width="19.5" customWidth="1"/>
    <col min="3" max="3" width="18.83203125" customWidth="1"/>
    <col min="4" max="4" width="17.5" customWidth="1"/>
    <col min="5" max="5" width="16.5" customWidth="1"/>
    <col min="6" max="6" width="16.5" style="2" customWidth="1"/>
    <col min="7" max="7" width="15.33203125" style="2" customWidth="1"/>
    <col min="8" max="8" width="11.33203125" customWidth="1"/>
    <col min="9" max="9" width="13.83203125" customWidth="1"/>
  </cols>
  <sheetData>
    <row r="1" spans="1:7" ht="35" customHeight="1">
      <c r="A1" s="7" t="s">
        <v>24</v>
      </c>
    </row>
    <row r="2" spans="1:7" ht="39" customHeight="1">
      <c r="A2" s="5" t="s">
        <v>0</v>
      </c>
      <c r="B2" s="6" t="s">
        <v>17</v>
      </c>
      <c r="C2" s="6" t="s">
        <v>18</v>
      </c>
      <c r="D2" s="4" t="s">
        <v>20</v>
      </c>
      <c r="E2" s="4" t="s">
        <v>19</v>
      </c>
    </row>
    <row r="3" spans="1:7" ht="25" customHeight="1">
      <c r="A3" s="3" t="s">
        <v>1</v>
      </c>
      <c r="B3" s="8">
        <v>561465</v>
      </c>
      <c r="C3" s="8">
        <v>84247</v>
      </c>
      <c r="D3" s="9">
        <f>+C3/B3</f>
        <v>0.15004853374653807</v>
      </c>
      <c r="E3" s="10">
        <v>86409</v>
      </c>
    </row>
    <row r="4" spans="1:7" ht="25" customHeight="1">
      <c r="A4" s="3" t="s">
        <v>2</v>
      </c>
      <c r="B4" s="8">
        <v>171104</v>
      </c>
      <c r="C4" s="8">
        <v>28416</v>
      </c>
      <c r="D4" s="9">
        <f t="shared" ref="D4:D12" si="0">+C4/B4</f>
        <v>0.16607443426220311</v>
      </c>
      <c r="E4" s="10">
        <v>29326</v>
      </c>
    </row>
    <row r="5" spans="1:7" ht="25" customHeight="1">
      <c r="A5" s="3" t="s">
        <v>3</v>
      </c>
      <c r="B5" s="8">
        <v>275186</v>
      </c>
      <c r="C5" s="8">
        <v>47215</v>
      </c>
      <c r="D5" s="9">
        <f t="shared" si="0"/>
        <v>0.1715748620932751</v>
      </c>
      <c r="E5" s="10">
        <v>49331</v>
      </c>
    </row>
    <row r="6" spans="1:7" ht="25" customHeight="1">
      <c r="A6" s="3" t="s">
        <v>4</v>
      </c>
      <c r="B6" s="8">
        <v>158996</v>
      </c>
      <c r="C6" s="8">
        <v>32446</v>
      </c>
      <c r="D6" s="9">
        <f t="shared" si="0"/>
        <v>0.20406802686860046</v>
      </c>
      <c r="E6" s="10">
        <v>33752</v>
      </c>
      <c r="G6" s="2" t="s">
        <v>21</v>
      </c>
    </row>
    <row r="7" spans="1:7" ht="25" customHeight="1">
      <c r="A7" s="3" t="s">
        <v>5</v>
      </c>
      <c r="B7" s="8">
        <v>266903</v>
      </c>
      <c r="C7" s="8">
        <v>40596</v>
      </c>
      <c r="D7" s="9">
        <f t="shared" si="0"/>
        <v>0.15210020119668943</v>
      </c>
      <c r="E7" s="10">
        <v>42075</v>
      </c>
    </row>
    <row r="8" spans="1:7" ht="25" customHeight="1">
      <c r="A8" s="3" t="s">
        <v>6</v>
      </c>
      <c r="B8" s="8">
        <v>329431</v>
      </c>
      <c r="C8" s="8">
        <v>48570</v>
      </c>
      <c r="D8" s="9">
        <f t="shared" si="0"/>
        <v>0.14743603364589247</v>
      </c>
      <c r="E8" s="10">
        <v>52029</v>
      </c>
    </row>
    <row r="9" spans="1:7" ht="25" customHeight="1">
      <c r="A9" s="3" t="s">
        <v>7</v>
      </c>
      <c r="B9" s="8">
        <v>107249</v>
      </c>
      <c r="C9" s="8">
        <v>16279</v>
      </c>
      <c r="D9" s="9">
        <f t="shared" si="0"/>
        <v>0.1517869630486065</v>
      </c>
      <c r="E9" s="10">
        <v>16589</v>
      </c>
    </row>
    <row r="10" spans="1:7" ht="25" customHeight="1">
      <c r="A10" s="3" t="s">
        <v>22</v>
      </c>
      <c r="B10" s="8">
        <v>234837</v>
      </c>
      <c r="C10" s="8">
        <v>35378</v>
      </c>
      <c r="D10" s="9">
        <f t="shared" si="0"/>
        <v>0.15064917368217104</v>
      </c>
      <c r="E10" s="10">
        <v>37335</v>
      </c>
    </row>
    <row r="11" spans="1:7" ht="25" customHeight="1">
      <c r="A11" s="3" t="s">
        <v>8</v>
      </c>
      <c r="B11" s="8">
        <v>360314</v>
      </c>
      <c r="C11" s="8">
        <v>100278</v>
      </c>
      <c r="D11" s="9">
        <f t="shared" si="0"/>
        <v>0.27830725422825647</v>
      </c>
      <c r="E11" s="10">
        <v>107546</v>
      </c>
    </row>
    <row r="12" spans="1:7" ht="25" customHeight="1">
      <c r="A12" s="13" t="s">
        <v>16</v>
      </c>
      <c r="B12" s="14">
        <v>2465485</v>
      </c>
      <c r="C12" s="14">
        <v>433425</v>
      </c>
      <c r="D12" s="15">
        <f t="shared" si="0"/>
        <v>0.17579705412930924</v>
      </c>
      <c r="E12" s="16">
        <f>SUM(E3:E11)</f>
        <v>454392</v>
      </c>
    </row>
    <row r="16" spans="1:7" ht="33" customHeight="1">
      <c r="A16" s="7" t="s">
        <v>23</v>
      </c>
    </row>
    <row r="17" spans="1:8" ht="39" customHeight="1">
      <c r="A17" s="5" t="s">
        <v>0</v>
      </c>
      <c r="B17" s="4" t="s">
        <v>12</v>
      </c>
      <c r="C17" s="12" t="s">
        <v>13</v>
      </c>
      <c r="D17" s="4" t="s">
        <v>14</v>
      </c>
      <c r="E17" s="4" t="s">
        <v>15</v>
      </c>
      <c r="F17" s="4" t="s">
        <v>10</v>
      </c>
      <c r="G17" s="4" t="s">
        <v>11</v>
      </c>
      <c r="H17" s="4" t="s">
        <v>9</v>
      </c>
    </row>
    <row r="18" spans="1:8" s="1" customFormat="1" ht="25" customHeight="1">
      <c r="A18" s="3" t="s">
        <v>1</v>
      </c>
      <c r="B18" s="10">
        <v>14215</v>
      </c>
      <c r="C18" s="11">
        <v>14179</v>
      </c>
      <c r="D18" s="10">
        <v>71675.753087120785</v>
      </c>
      <c r="E18" s="11">
        <v>70068</v>
      </c>
      <c r="F18" s="10">
        <f>+B18+D18</f>
        <v>85890.753087120785</v>
      </c>
      <c r="G18" s="11">
        <f>+C18+E18</f>
        <v>84247</v>
      </c>
      <c r="H18" s="9">
        <f>+(G18-F18)/F18</f>
        <v>-1.9137718881722835E-2</v>
      </c>
    </row>
    <row r="19" spans="1:8" s="1" customFormat="1" ht="25" customHeight="1">
      <c r="A19" s="3" t="s">
        <v>2</v>
      </c>
      <c r="B19" s="10">
        <v>6533</v>
      </c>
      <c r="C19" s="11">
        <v>6521</v>
      </c>
      <c r="D19" s="10">
        <v>21842.871873079741</v>
      </c>
      <c r="E19" s="11">
        <v>21895</v>
      </c>
      <c r="F19" s="10">
        <f t="shared" ref="F19:F27" si="1">+B19+D19</f>
        <v>28375.871873079741</v>
      </c>
      <c r="G19" s="11">
        <f t="shared" ref="G19:G27" si="2">+C19+E19</f>
        <v>28416</v>
      </c>
      <c r="H19" s="9">
        <f t="shared" ref="H19:H27" si="3">+(G19-F19)/F19</f>
        <v>1.4141636634019603E-3</v>
      </c>
    </row>
    <row r="20" spans="1:8" s="1" customFormat="1" ht="25" customHeight="1">
      <c r="A20" s="3" t="s">
        <v>3</v>
      </c>
      <c r="B20" s="10">
        <v>12815</v>
      </c>
      <c r="C20" s="11">
        <v>12799</v>
      </c>
      <c r="D20" s="10">
        <v>35129.818936233642</v>
      </c>
      <c r="E20" s="11">
        <v>34416</v>
      </c>
      <c r="F20" s="10">
        <f t="shared" si="1"/>
        <v>47944.818936233642</v>
      </c>
      <c r="G20" s="11">
        <f t="shared" si="2"/>
        <v>47215</v>
      </c>
      <c r="H20" s="9">
        <f t="shared" si="3"/>
        <v>-1.5222060535973594E-2</v>
      </c>
    </row>
    <row r="21" spans="1:8" s="1" customFormat="1" ht="25" customHeight="1">
      <c r="A21" s="3" t="s">
        <v>4</v>
      </c>
      <c r="B21" s="10">
        <v>13458</v>
      </c>
      <c r="C21" s="11">
        <v>13431</v>
      </c>
      <c r="D21" s="10">
        <v>20297.183329040738</v>
      </c>
      <c r="E21" s="11">
        <v>19015</v>
      </c>
      <c r="F21" s="10">
        <f t="shared" si="1"/>
        <v>33755.183329040738</v>
      </c>
      <c r="G21" s="11">
        <f t="shared" si="2"/>
        <v>32446</v>
      </c>
      <c r="H21" s="9">
        <f t="shared" si="3"/>
        <v>-3.8784660603943526E-2</v>
      </c>
    </row>
    <row r="22" spans="1:8" s="1" customFormat="1" ht="25" customHeight="1">
      <c r="A22" s="3" t="s">
        <v>5</v>
      </c>
      <c r="B22" s="10">
        <v>6819</v>
      </c>
      <c r="C22" s="11">
        <v>6798</v>
      </c>
      <c r="D22" s="10">
        <v>34072.423973376433</v>
      </c>
      <c r="E22" s="11">
        <v>33798</v>
      </c>
      <c r="F22" s="10">
        <f t="shared" si="1"/>
        <v>40891.423973376433</v>
      </c>
      <c r="G22" s="11">
        <f t="shared" si="2"/>
        <v>40596</v>
      </c>
      <c r="H22" s="9">
        <f t="shared" si="3"/>
        <v>-7.2245949069608805E-3</v>
      </c>
    </row>
    <row r="23" spans="1:8" s="1" customFormat="1" ht="25" customHeight="1">
      <c r="A23" s="3" t="s">
        <v>6</v>
      </c>
      <c r="B23" s="10">
        <v>7570</v>
      </c>
      <c r="C23" s="11">
        <v>7554</v>
      </c>
      <c r="D23" s="10">
        <v>42054.651697333386</v>
      </c>
      <c r="E23" s="11">
        <v>41016</v>
      </c>
      <c r="F23" s="10">
        <f t="shared" si="1"/>
        <v>49624.651697333386</v>
      </c>
      <c r="G23" s="11">
        <f t="shared" si="2"/>
        <v>48570</v>
      </c>
      <c r="H23" s="9">
        <f t="shared" si="3"/>
        <v>-2.1252576315614884E-2</v>
      </c>
    </row>
    <row r="24" spans="1:8" s="1" customFormat="1" ht="25" customHeight="1">
      <c r="A24" s="3" t="s">
        <v>7</v>
      </c>
      <c r="B24" s="10">
        <v>2844</v>
      </c>
      <c r="C24" s="11">
        <v>2842</v>
      </c>
      <c r="D24" s="10">
        <v>13691.241382527171</v>
      </c>
      <c r="E24" s="11">
        <v>13437</v>
      </c>
      <c r="F24" s="10">
        <f t="shared" si="1"/>
        <v>16535.241382527172</v>
      </c>
      <c r="G24" s="11">
        <f t="shared" si="2"/>
        <v>16279</v>
      </c>
      <c r="H24" s="9">
        <f t="shared" si="3"/>
        <v>-1.5496682304132751E-2</v>
      </c>
    </row>
    <row r="25" spans="1:8" s="1" customFormat="1" ht="25" customHeight="1">
      <c r="A25" s="3" t="s">
        <v>22</v>
      </c>
      <c r="B25" s="10">
        <v>4390</v>
      </c>
      <c r="C25" s="11">
        <v>4371</v>
      </c>
      <c r="D25" s="10">
        <v>29978.928032415526</v>
      </c>
      <c r="E25" s="11">
        <v>31007</v>
      </c>
      <c r="F25" s="10">
        <f t="shared" si="1"/>
        <v>34368.928032415526</v>
      </c>
      <c r="G25" s="11">
        <f t="shared" si="2"/>
        <v>35378</v>
      </c>
      <c r="H25" s="9">
        <f t="shared" si="3"/>
        <v>2.936000699913462E-2</v>
      </c>
    </row>
    <row r="26" spans="1:8" s="1" customFormat="1" ht="25" customHeight="1">
      <c r="A26" s="3" t="s">
        <v>8</v>
      </c>
      <c r="B26" s="10">
        <v>56953</v>
      </c>
      <c r="C26" s="11">
        <v>56897</v>
      </c>
      <c r="D26" s="10">
        <v>45997.12768887257</v>
      </c>
      <c r="E26" s="11">
        <v>43381</v>
      </c>
      <c r="F26" s="10">
        <f t="shared" si="1"/>
        <v>102950.12768887257</v>
      </c>
      <c r="G26" s="11">
        <f t="shared" si="2"/>
        <v>100278</v>
      </c>
      <c r="H26" s="9">
        <f t="shared" si="3"/>
        <v>-2.5955554877484511E-2</v>
      </c>
    </row>
    <row r="27" spans="1:8" s="1" customFormat="1" ht="25" customHeight="1">
      <c r="A27" s="13" t="s">
        <v>16</v>
      </c>
      <c r="B27" s="16">
        <f>SUM(B18:B26)</f>
        <v>125597</v>
      </c>
      <c r="C27" s="17">
        <f>SUM(C18:C26)</f>
        <v>125392</v>
      </c>
      <c r="D27" s="16">
        <f>SUM(D18:D26)</f>
        <v>314740</v>
      </c>
      <c r="E27" s="17">
        <f>SUM(E18:E26)</f>
        <v>308033</v>
      </c>
      <c r="F27" s="16">
        <f t="shared" si="1"/>
        <v>440337</v>
      </c>
      <c r="G27" s="17">
        <f t="shared" si="2"/>
        <v>433425</v>
      </c>
      <c r="H27" s="15">
        <f t="shared" si="3"/>
        <v>-1.5697068381716729E-2</v>
      </c>
    </row>
  </sheetData>
  <phoneticPr fontId="5" type="noConversion"/>
  <pageMargins left="0.75" right="0.75" top="1" bottom="1" header="0.5" footer="0.5"/>
  <pageSetup scale="64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Sustainable Collection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Breeding</dc:creator>
  <cp:lastModifiedBy>Andy Breeding</cp:lastModifiedBy>
  <cp:lastPrinted>2016-02-02T16:25:26Z</cp:lastPrinted>
  <dcterms:created xsi:type="dcterms:W3CDTF">2016-02-02T14:06:21Z</dcterms:created>
  <dcterms:modified xsi:type="dcterms:W3CDTF">2016-02-02T16:26:31Z</dcterms:modified>
</cp:coreProperties>
</file>